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.benson.WMU001342-PC\Documents\"/>
    </mc:Choice>
  </mc:AlternateContent>
  <xr:revisionPtr revIDLastSave="0" documentId="8_{49AFAD79-3EB4-4340-9BB0-C3A1B7969FDA}" xr6:coauthVersionLast="46" xr6:coauthVersionMax="46" xr10:uidLastSave="{00000000-0000-0000-0000-000000000000}"/>
  <bookViews>
    <workbookView xWindow="-120" yWindow="-120" windowWidth="29040" windowHeight="15840" xr2:uid="{535BE0C0-F83A-41A5-9F81-891D7CD641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1" l="1"/>
  <c r="H49" i="1"/>
  <c r="G49" i="1"/>
  <c r="F49" i="1"/>
  <c r="E49" i="1"/>
  <c r="D49" i="1"/>
  <c r="I48" i="1"/>
  <c r="I50" i="1" s="1"/>
  <c r="H48" i="1"/>
  <c r="H50" i="1" s="1"/>
  <c r="G48" i="1"/>
  <c r="G50" i="1" s="1"/>
  <c r="F48" i="1"/>
  <c r="F50" i="1" s="1"/>
  <c r="E48" i="1"/>
  <c r="E50" i="1" s="1"/>
  <c r="D48" i="1"/>
  <c r="D50" i="1" s="1"/>
  <c r="I46" i="1"/>
  <c r="H46" i="1"/>
  <c r="G46" i="1"/>
  <c r="F46" i="1"/>
  <c r="E46" i="1"/>
  <c r="D46" i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I44" i="1"/>
  <c r="E44" i="1"/>
  <c r="I43" i="1"/>
  <c r="H43" i="1"/>
  <c r="G43" i="1"/>
  <c r="F43" i="1"/>
  <c r="E43" i="1"/>
  <c r="D43" i="1"/>
  <c r="C43" i="1"/>
  <c r="I42" i="1"/>
  <c r="H42" i="1"/>
  <c r="H44" i="1" s="1"/>
  <c r="G42" i="1"/>
  <c r="G44" i="1" s="1"/>
  <c r="F42" i="1"/>
  <c r="F44" i="1" s="1"/>
  <c r="E42" i="1"/>
  <c r="D42" i="1"/>
  <c r="D44" i="1" s="1"/>
  <c r="C42" i="1"/>
  <c r="C44" i="1" s="1"/>
  <c r="F41" i="1"/>
  <c r="I40" i="1"/>
  <c r="H40" i="1"/>
  <c r="G40" i="1"/>
  <c r="F40" i="1"/>
  <c r="E40" i="1"/>
  <c r="D40" i="1"/>
  <c r="C40" i="1"/>
  <c r="I39" i="1"/>
  <c r="I41" i="1" s="1"/>
  <c r="H39" i="1"/>
  <c r="H41" i="1" s="1"/>
  <c r="G39" i="1"/>
  <c r="G41" i="1" s="1"/>
  <c r="F39" i="1"/>
  <c r="E39" i="1"/>
  <c r="E41" i="1" s="1"/>
  <c r="D39" i="1"/>
  <c r="D41" i="1" s="1"/>
  <c r="C39" i="1"/>
  <c r="C41" i="1" s="1"/>
  <c r="G38" i="1"/>
  <c r="C38" i="1"/>
  <c r="I37" i="1"/>
  <c r="H37" i="1"/>
  <c r="G37" i="1"/>
  <c r="F37" i="1"/>
  <c r="E37" i="1"/>
  <c r="D37" i="1"/>
  <c r="C37" i="1"/>
  <c r="I36" i="1"/>
  <c r="I38" i="1" s="1"/>
  <c r="H36" i="1"/>
  <c r="H38" i="1" s="1"/>
  <c r="G36" i="1"/>
  <c r="F36" i="1"/>
  <c r="F38" i="1" s="1"/>
  <c r="E36" i="1"/>
  <c r="E38" i="1" s="1"/>
  <c r="D36" i="1"/>
  <c r="D38" i="1" s="1"/>
  <c r="C36" i="1"/>
  <c r="H35" i="1"/>
  <c r="D35" i="1"/>
  <c r="I34" i="1"/>
  <c r="H34" i="1"/>
  <c r="G34" i="1"/>
  <c r="F34" i="1"/>
  <c r="E34" i="1"/>
  <c r="D34" i="1"/>
  <c r="C34" i="1"/>
  <c r="I33" i="1"/>
  <c r="I35" i="1" s="1"/>
  <c r="H33" i="1"/>
  <c r="G33" i="1"/>
  <c r="G35" i="1" s="1"/>
  <c r="F33" i="1"/>
  <c r="F35" i="1" s="1"/>
  <c r="E33" i="1"/>
  <c r="E35" i="1" s="1"/>
  <c r="D33" i="1"/>
  <c r="C33" i="1"/>
  <c r="C35" i="1" s="1"/>
  <c r="I32" i="1"/>
  <c r="E32" i="1"/>
  <c r="I31" i="1"/>
  <c r="H31" i="1"/>
  <c r="G31" i="1"/>
  <c r="F31" i="1"/>
  <c r="E31" i="1"/>
  <c r="D31" i="1"/>
  <c r="C31" i="1"/>
  <c r="I30" i="1"/>
  <c r="H30" i="1"/>
  <c r="H32" i="1" s="1"/>
  <c r="G30" i="1"/>
  <c r="G32" i="1" s="1"/>
  <c r="F30" i="1"/>
  <c r="F32" i="1" s="1"/>
  <c r="E30" i="1"/>
  <c r="D30" i="1"/>
  <c r="D32" i="1" s="1"/>
  <c r="C30" i="1"/>
  <c r="C32" i="1" s="1"/>
  <c r="F29" i="1"/>
  <c r="I28" i="1"/>
  <c r="H28" i="1"/>
  <c r="G28" i="1"/>
  <c r="F28" i="1"/>
  <c r="E28" i="1"/>
  <c r="D28" i="1"/>
  <c r="C28" i="1"/>
  <c r="I27" i="1"/>
  <c r="I29" i="1" s="1"/>
  <c r="H27" i="1"/>
  <c r="H29" i="1" s="1"/>
  <c r="G27" i="1"/>
  <c r="G29" i="1" s="1"/>
  <c r="F27" i="1"/>
  <c r="E27" i="1"/>
  <c r="E29" i="1" s="1"/>
  <c r="D27" i="1"/>
  <c r="D29" i="1" s="1"/>
  <c r="C27" i="1"/>
  <c r="C29" i="1" s="1"/>
  <c r="G26" i="1"/>
  <c r="C26" i="1"/>
  <c r="I25" i="1"/>
  <c r="H25" i="1"/>
  <c r="G25" i="1"/>
  <c r="F25" i="1"/>
  <c r="E25" i="1"/>
  <c r="D25" i="1"/>
  <c r="C25" i="1"/>
  <c r="I24" i="1"/>
  <c r="I26" i="1" s="1"/>
  <c r="H24" i="1"/>
  <c r="H26" i="1" s="1"/>
  <c r="G24" i="1"/>
  <c r="F24" i="1"/>
  <c r="F26" i="1" s="1"/>
  <c r="E24" i="1"/>
  <c r="E26" i="1" s="1"/>
  <c r="D24" i="1"/>
  <c r="D26" i="1" s="1"/>
  <c r="C24" i="1"/>
  <c r="H23" i="1"/>
  <c r="D23" i="1"/>
  <c r="I22" i="1"/>
  <c r="H22" i="1"/>
  <c r="G22" i="1"/>
  <c r="F22" i="1"/>
  <c r="E22" i="1"/>
  <c r="D22" i="1"/>
  <c r="C22" i="1"/>
  <c r="I21" i="1"/>
  <c r="I23" i="1" s="1"/>
  <c r="H21" i="1"/>
  <c r="G21" i="1"/>
  <c r="G23" i="1" s="1"/>
  <c r="F21" i="1"/>
  <c r="F23" i="1" s="1"/>
  <c r="E21" i="1"/>
  <c r="E23" i="1" s="1"/>
  <c r="D21" i="1"/>
  <c r="C21" i="1"/>
  <c r="C23" i="1" s="1"/>
  <c r="I20" i="1"/>
  <c r="E20" i="1"/>
  <c r="I19" i="1"/>
  <c r="H19" i="1"/>
  <c r="G19" i="1"/>
  <c r="F19" i="1"/>
  <c r="E19" i="1"/>
  <c r="D19" i="1"/>
  <c r="C19" i="1"/>
  <c r="I18" i="1"/>
  <c r="H18" i="1"/>
  <c r="H20" i="1" s="1"/>
  <c r="G18" i="1"/>
  <c r="G20" i="1" s="1"/>
  <c r="F18" i="1"/>
  <c r="F20" i="1" s="1"/>
  <c r="E18" i="1"/>
  <c r="D18" i="1"/>
  <c r="D20" i="1" s="1"/>
  <c r="C18" i="1"/>
  <c r="C20" i="1" s="1"/>
  <c r="F17" i="1"/>
  <c r="I16" i="1"/>
  <c r="H16" i="1"/>
  <c r="G16" i="1"/>
  <c r="F16" i="1"/>
  <c r="E16" i="1"/>
  <c r="D16" i="1"/>
  <c r="C16" i="1"/>
  <c r="I15" i="1"/>
  <c r="I17" i="1" s="1"/>
  <c r="H15" i="1"/>
  <c r="H17" i="1" s="1"/>
  <c r="G15" i="1"/>
  <c r="G17" i="1" s="1"/>
  <c r="F15" i="1"/>
  <c r="E15" i="1"/>
  <c r="E17" i="1" s="1"/>
  <c r="D15" i="1"/>
  <c r="D17" i="1" s="1"/>
  <c r="C15" i="1"/>
  <c r="C17" i="1" s="1"/>
  <c r="G14" i="1"/>
  <c r="C14" i="1"/>
  <c r="I13" i="1"/>
  <c r="H13" i="1"/>
  <c r="G13" i="1"/>
  <c r="F13" i="1"/>
  <c r="E13" i="1"/>
  <c r="D13" i="1"/>
  <c r="C13" i="1"/>
  <c r="I12" i="1"/>
  <c r="I14" i="1" s="1"/>
  <c r="H12" i="1"/>
  <c r="H14" i="1" s="1"/>
  <c r="G12" i="1"/>
  <c r="F12" i="1"/>
  <c r="F14" i="1" s="1"/>
  <c r="E12" i="1"/>
  <c r="E14" i="1" s="1"/>
  <c r="D12" i="1"/>
  <c r="D14" i="1" s="1"/>
  <c r="C12" i="1"/>
  <c r="H11" i="1"/>
  <c r="D11" i="1"/>
  <c r="I10" i="1"/>
  <c r="H10" i="1"/>
  <c r="G10" i="1"/>
  <c r="F10" i="1"/>
  <c r="E10" i="1"/>
  <c r="D10" i="1"/>
  <c r="C10" i="1"/>
  <c r="I9" i="1"/>
  <c r="I11" i="1" s="1"/>
  <c r="H9" i="1"/>
  <c r="G9" i="1"/>
  <c r="G11" i="1" s="1"/>
  <c r="F9" i="1"/>
  <c r="F11" i="1" s="1"/>
  <c r="E9" i="1"/>
  <c r="E11" i="1" s="1"/>
  <c r="D9" i="1"/>
  <c r="C9" i="1"/>
  <c r="C11" i="1" s="1"/>
  <c r="I8" i="1"/>
  <c r="E8" i="1"/>
  <c r="I7" i="1"/>
  <c r="H7" i="1"/>
  <c r="G7" i="1"/>
  <c r="F7" i="1"/>
  <c r="E7" i="1"/>
  <c r="D7" i="1"/>
  <c r="C7" i="1"/>
  <c r="I6" i="1"/>
  <c r="H6" i="1"/>
  <c r="H8" i="1" s="1"/>
  <c r="G6" i="1"/>
  <c r="G8" i="1" s="1"/>
  <c r="F6" i="1"/>
  <c r="F8" i="1" s="1"/>
  <c r="E6" i="1"/>
  <c r="D6" i="1"/>
  <c r="D8" i="1" s="1"/>
  <c r="C6" i="1"/>
  <c r="C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DKSPORRER</author>
  </authors>
  <commentList>
    <comment ref="A1" authorId="0" shapeId="0" xr:uid="{F30990DE-16F3-4BEF-B421-C84479F103C7}">
      <text>
        <r>
          <rPr>
            <b/>
            <sz val="8"/>
            <color indexed="81"/>
            <rFont val="Tahoma"/>
            <family val="2"/>
          </rPr>
          <t>DKSPORRER:</t>
        </r>
        <r>
          <rPr>
            <sz val="8"/>
            <color indexed="81"/>
            <rFont val="Tahoma"/>
            <family val="2"/>
          </rPr>
          <t xml:space="preserve">
28725 LESS PH1 337.60
</t>
        </r>
      </text>
    </comment>
  </commentList>
</comments>
</file>

<file path=xl/sharedStrings.xml><?xml version="1.0" encoding="utf-8"?>
<sst xmlns="http://schemas.openxmlformats.org/spreadsheetml/2006/main" count="61" uniqueCount="19">
  <si>
    <t>SALARY SCHEDULE 2020-21 &amp; 2021-22</t>
  </si>
  <si>
    <t>*TSS - see below</t>
  </si>
  <si>
    <t>LANE</t>
  </si>
  <si>
    <t xml:space="preserve">Base </t>
  </si>
  <si>
    <t>INDEX</t>
  </si>
  <si>
    <t>BA</t>
  </si>
  <si>
    <t>BA+10</t>
  </si>
  <si>
    <t>BA+20</t>
  </si>
  <si>
    <t>MA</t>
  </si>
  <si>
    <t>MA10</t>
  </si>
  <si>
    <t>MA20</t>
  </si>
  <si>
    <t>MA30</t>
  </si>
  <si>
    <t>*************************************************************************************************************************************************</t>
  </si>
  <si>
    <t xml:space="preserve"> </t>
  </si>
  <si>
    <t>Sal. Sch.</t>
  </si>
  <si>
    <t>TSS</t>
  </si>
  <si>
    <t>*TSS or Teacher Supplemental Funding:  Any positive or negative adjustment</t>
  </si>
  <si>
    <t xml:space="preserve"> received by the state will be divided amont the remaining payrolls.</t>
  </si>
  <si>
    <t xml:space="preserve">In all cases, the district will comply with state law.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</si>
</sst>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\$#,##0.00"/>
  </numFmts>
  <fonts count="8">
    <font>
      <sz val="11"/>
      <color theme="1"/>
      <name val="Calibri"/>
      <family val="2"/>
      <scheme val="minor"/>
    </font>
    <font>
      <sz val="10"/>
      <name val="Genev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3" fontId="2" fillId="0" borderId="0" xfId="1" applyNumberFormat="1" applyFont="1" applyAlignment="1" applyProtection="1">
      <alignment horizontal="center"/>
      <protection locked="0"/>
    </xf>
    <xf numFmtId="3" fontId="2" fillId="0" borderId="0" xfId="1" applyNumberFormat="1" applyFont="1" applyAlignment="1" applyProtection="1">
      <alignment horizontal="left"/>
      <protection locked="0"/>
    </xf>
    <xf numFmtId="0" fontId="3" fillId="0" borderId="0" xfId="1" applyFont="1"/>
    <xf numFmtId="2" fontId="3" fillId="0" borderId="0" xfId="1" applyNumberFormat="1" applyFont="1"/>
    <xf numFmtId="3" fontId="4" fillId="0" borderId="0" xfId="1" applyNumberFormat="1" applyFont="1" applyAlignment="1" applyProtection="1">
      <alignment horizontal="left"/>
      <protection locked="0"/>
    </xf>
    <xf numFmtId="0" fontId="2" fillId="0" borderId="0" xfId="1" applyFont="1" applyAlignment="1">
      <alignment horizontal="center"/>
    </xf>
    <xf numFmtId="3" fontId="5" fillId="0" borderId="0" xfId="1" applyNumberFormat="1" applyFont="1" applyAlignment="1" applyProtection="1">
      <alignment horizontal="center"/>
      <protection locked="0"/>
    </xf>
    <xf numFmtId="164" fontId="4" fillId="0" borderId="0" xfId="1" applyNumberFormat="1" applyFont="1" applyAlignment="1" applyProtection="1">
      <alignment horizontal="left"/>
      <protection locked="0"/>
    </xf>
    <xf numFmtId="0" fontId="2" fillId="0" borderId="0" xfId="1" applyFont="1" applyAlignment="1">
      <alignment horizontal="center"/>
    </xf>
    <xf numFmtId="1" fontId="2" fillId="0" borderId="0" xfId="1" applyNumberFormat="1" applyFont="1" applyAlignment="1">
      <alignment horizontal="center"/>
    </xf>
    <xf numFmtId="2" fontId="2" fillId="0" borderId="0" xfId="1" applyNumberFormat="1" applyFont="1" applyAlignment="1" applyProtection="1">
      <alignment horizontal="center"/>
      <protection locked="0"/>
    </xf>
    <xf numFmtId="2" fontId="2" fillId="0" borderId="0" xfId="1" applyNumberFormat="1" applyFont="1" applyAlignment="1" applyProtection="1">
      <alignment horizontal="left"/>
      <protection locked="0"/>
    </xf>
    <xf numFmtId="3" fontId="2" fillId="0" borderId="0" xfId="1" applyNumberFormat="1" applyFont="1" applyProtection="1">
      <protection locked="0"/>
    </xf>
    <xf numFmtId="5" fontId="3" fillId="0" borderId="0" xfId="1" applyNumberFormat="1" applyFont="1" applyAlignment="1" applyProtection="1">
      <alignment horizontal="right"/>
      <protection locked="0"/>
    </xf>
    <xf numFmtId="0" fontId="2" fillId="0" borderId="0" xfId="1" applyFont="1"/>
    <xf numFmtId="5" fontId="2" fillId="0" borderId="0" xfId="1" applyNumberFormat="1" applyFont="1" applyAlignment="1" applyProtection="1">
      <alignment horizontal="right"/>
      <protection locked="0"/>
    </xf>
    <xf numFmtId="3" fontId="3" fillId="0" borderId="0" xfId="1" applyNumberFormat="1" applyFont="1" applyProtection="1">
      <protection locked="0"/>
    </xf>
    <xf numFmtId="3" fontId="3" fillId="0" borderId="0" xfId="1" applyNumberFormat="1" applyFont="1" applyAlignment="1" applyProtection="1">
      <alignment horizontal="center"/>
      <protection locked="0"/>
    </xf>
  </cellXfs>
  <cellStyles count="2">
    <cellStyle name="Normal" xfId="0" builtinId="0"/>
    <cellStyle name="Normal_2007-2008 CERTIFIED WORKING" xfId="1" xr:uid="{114FFED5-037A-4C1E-8B06-E4C5D07BE9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544BB-F1F9-48B0-A8A3-8E0560AADD94}">
  <dimension ref="A1:I54"/>
  <sheetViews>
    <sheetView tabSelected="1" workbookViewId="0">
      <selection activeCell="A6" sqref="A6"/>
    </sheetView>
  </sheetViews>
  <sheetFormatPr defaultColWidth="13.85546875" defaultRowHeight="15"/>
  <cols>
    <col min="1" max="1" width="11.42578125" customWidth="1"/>
  </cols>
  <sheetData>
    <row r="1" spans="1:9" ht="15.75">
      <c r="A1" s="1">
        <v>30700</v>
      </c>
      <c r="B1" s="2" t="s">
        <v>0</v>
      </c>
      <c r="C1" s="3"/>
      <c r="D1" s="3"/>
      <c r="E1" s="4"/>
      <c r="F1" s="1"/>
      <c r="G1" s="3"/>
      <c r="H1" s="3"/>
      <c r="I1" s="3"/>
    </row>
    <row r="2" spans="1:9" ht="15.75">
      <c r="A2" s="1">
        <v>4310</v>
      </c>
      <c r="B2" s="5" t="s">
        <v>1</v>
      </c>
      <c r="C2" s="6" t="s">
        <v>2</v>
      </c>
      <c r="D2" s="6"/>
      <c r="E2" s="6"/>
      <c r="F2" s="6"/>
      <c r="G2" s="6"/>
      <c r="H2" s="6"/>
    </row>
    <row r="3" spans="1:9" ht="15.75">
      <c r="A3" s="7">
        <v>30700</v>
      </c>
      <c r="B3" s="8" t="s">
        <v>3</v>
      </c>
      <c r="C3" s="9">
        <v>1</v>
      </c>
      <c r="D3" s="9">
        <v>2</v>
      </c>
      <c r="E3" s="10">
        <v>3</v>
      </c>
      <c r="F3" s="9">
        <v>4</v>
      </c>
      <c r="G3" s="9">
        <v>5</v>
      </c>
      <c r="H3" s="9">
        <v>6</v>
      </c>
      <c r="I3" s="9">
        <v>7</v>
      </c>
    </row>
    <row r="4" spans="1:9" ht="15.75">
      <c r="A4" s="1" t="s">
        <v>4</v>
      </c>
      <c r="B4" s="1"/>
      <c r="C4" s="1" t="s">
        <v>5</v>
      </c>
      <c r="D4" s="1" t="s">
        <v>6</v>
      </c>
      <c r="E4" s="11" t="s">
        <v>7</v>
      </c>
      <c r="F4" s="1" t="s">
        <v>8</v>
      </c>
      <c r="G4" s="1" t="s">
        <v>9</v>
      </c>
      <c r="H4" s="1" t="s">
        <v>10</v>
      </c>
      <c r="I4" s="1" t="s">
        <v>11</v>
      </c>
    </row>
    <row r="5" spans="1:9" ht="15.75">
      <c r="A5" s="2" t="s">
        <v>12</v>
      </c>
      <c r="B5" s="2"/>
      <c r="C5" s="2"/>
      <c r="D5" s="2"/>
      <c r="E5" s="12"/>
      <c r="F5" s="2"/>
      <c r="G5" s="2"/>
      <c r="H5" s="3"/>
      <c r="I5" s="3"/>
    </row>
    <row r="6" spans="1:9" ht="15.75">
      <c r="A6" s="13" t="s">
        <v>13</v>
      </c>
      <c r="B6" s="3" t="s">
        <v>14</v>
      </c>
      <c r="C6" s="14">
        <f>A3</f>
        <v>30700</v>
      </c>
      <c r="D6" s="14">
        <f>A3*1.04</f>
        <v>31928</v>
      </c>
      <c r="E6" s="14">
        <f>A3*1.08</f>
        <v>33156</v>
      </c>
      <c r="F6" s="14">
        <f>A3*1.13</f>
        <v>34691</v>
      </c>
      <c r="G6" s="14">
        <f>A3*1.17</f>
        <v>35919</v>
      </c>
      <c r="H6" s="14">
        <f>A3*1.21</f>
        <v>37147</v>
      </c>
      <c r="I6" s="14">
        <f>A3*1.25</f>
        <v>38375</v>
      </c>
    </row>
    <row r="7" spans="1:9" ht="15.75">
      <c r="A7" s="13"/>
      <c r="B7" s="3" t="s">
        <v>15</v>
      </c>
      <c r="C7" s="14">
        <f t="shared" ref="C7:H7" si="0">$A$2</f>
        <v>4310</v>
      </c>
      <c r="D7" s="14">
        <f t="shared" si="0"/>
        <v>4310</v>
      </c>
      <c r="E7" s="14">
        <f t="shared" si="0"/>
        <v>4310</v>
      </c>
      <c r="F7" s="14">
        <f t="shared" si="0"/>
        <v>4310</v>
      </c>
      <c r="G7" s="14">
        <f t="shared" si="0"/>
        <v>4310</v>
      </c>
      <c r="H7" s="14">
        <f t="shared" si="0"/>
        <v>4310</v>
      </c>
      <c r="I7" s="14">
        <f>$A$2</f>
        <v>4310</v>
      </c>
    </row>
    <row r="8" spans="1:9" ht="15.75">
      <c r="A8" s="1">
        <v>1</v>
      </c>
      <c r="B8" s="15"/>
      <c r="C8" s="16">
        <f t="shared" ref="C8:I8" si="1">SUM(C6:C7)</f>
        <v>35010</v>
      </c>
      <c r="D8" s="16">
        <f t="shared" si="1"/>
        <v>36238</v>
      </c>
      <c r="E8" s="16">
        <f t="shared" si="1"/>
        <v>37466</v>
      </c>
      <c r="F8" s="16">
        <f t="shared" si="1"/>
        <v>39001</v>
      </c>
      <c r="G8" s="16">
        <f t="shared" si="1"/>
        <v>40229</v>
      </c>
      <c r="H8" s="16">
        <f t="shared" si="1"/>
        <v>41457</v>
      </c>
      <c r="I8" s="16">
        <f t="shared" si="1"/>
        <v>42685</v>
      </c>
    </row>
    <row r="9" spans="1:9" ht="15.75">
      <c r="A9" s="17" t="s">
        <v>13</v>
      </c>
      <c r="B9" s="3" t="s">
        <v>14</v>
      </c>
      <c r="C9" s="14">
        <f>A3*1.04</f>
        <v>31928</v>
      </c>
      <c r="D9" s="14">
        <f>A3*1.08</f>
        <v>33156</v>
      </c>
      <c r="E9" s="14">
        <f>A3*1.12</f>
        <v>34384</v>
      </c>
      <c r="F9" s="14">
        <f>A3*1.17</f>
        <v>35919</v>
      </c>
      <c r="G9" s="14">
        <f>A3*1.21</f>
        <v>37147</v>
      </c>
      <c r="H9" s="14">
        <f>A3*1.25</f>
        <v>38375</v>
      </c>
      <c r="I9" s="14">
        <f>A3*1.29</f>
        <v>39603</v>
      </c>
    </row>
    <row r="10" spans="1:9" ht="15.75">
      <c r="A10" s="17"/>
      <c r="B10" s="3" t="s">
        <v>15</v>
      </c>
      <c r="C10" s="14">
        <f t="shared" ref="C10:I10" si="2">$A$2</f>
        <v>4310</v>
      </c>
      <c r="D10" s="14">
        <f t="shared" si="2"/>
        <v>4310</v>
      </c>
      <c r="E10" s="14">
        <f t="shared" si="2"/>
        <v>4310</v>
      </c>
      <c r="F10" s="14">
        <f t="shared" si="2"/>
        <v>4310</v>
      </c>
      <c r="G10" s="14">
        <f t="shared" si="2"/>
        <v>4310</v>
      </c>
      <c r="H10" s="14">
        <f t="shared" si="2"/>
        <v>4310</v>
      </c>
      <c r="I10" s="14">
        <f t="shared" si="2"/>
        <v>4310</v>
      </c>
    </row>
    <row r="11" spans="1:9" ht="15.75">
      <c r="A11" s="1">
        <v>2</v>
      </c>
      <c r="B11" s="15"/>
      <c r="C11" s="16">
        <f t="shared" ref="C11:I11" si="3">SUM(C9:C10)</f>
        <v>36238</v>
      </c>
      <c r="D11" s="16">
        <f t="shared" si="3"/>
        <v>37466</v>
      </c>
      <c r="E11" s="16">
        <f t="shared" si="3"/>
        <v>38694</v>
      </c>
      <c r="F11" s="16">
        <f t="shared" si="3"/>
        <v>40229</v>
      </c>
      <c r="G11" s="16">
        <f t="shared" si="3"/>
        <v>41457</v>
      </c>
      <c r="H11" s="16">
        <f t="shared" si="3"/>
        <v>42685</v>
      </c>
      <c r="I11" s="16">
        <f t="shared" si="3"/>
        <v>43913</v>
      </c>
    </row>
    <row r="12" spans="1:9" ht="15.75">
      <c r="A12" s="18" t="s">
        <v>13</v>
      </c>
      <c r="B12" s="3" t="s">
        <v>14</v>
      </c>
      <c r="C12" s="14">
        <f>A3*1.08</f>
        <v>33156</v>
      </c>
      <c r="D12" s="14">
        <f>A3*1.12</f>
        <v>34384</v>
      </c>
      <c r="E12" s="14">
        <f>A3*1.16</f>
        <v>35612</v>
      </c>
      <c r="F12" s="14">
        <f>A3*1.21</f>
        <v>37147</v>
      </c>
      <c r="G12" s="14">
        <f>A3*1.25</f>
        <v>38375</v>
      </c>
      <c r="H12" s="14">
        <f>A3*1.29</f>
        <v>39603</v>
      </c>
      <c r="I12" s="14">
        <f>A3*1.33</f>
        <v>40831</v>
      </c>
    </row>
    <row r="13" spans="1:9" ht="15.75">
      <c r="A13" s="18"/>
      <c r="B13" s="3" t="s">
        <v>15</v>
      </c>
      <c r="C13" s="14">
        <f t="shared" ref="C13:I13" si="4">$A$2</f>
        <v>4310</v>
      </c>
      <c r="D13" s="14">
        <f t="shared" si="4"/>
        <v>4310</v>
      </c>
      <c r="E13" s="14">
        <f t="shared" si="4"/>
        <v>4310</v>
      </c>
      <c r="F13" s="14">
        <f t="shared" si="4"/>
        <v>4310</v>
      </c>
      <c r="G13" s="14">
        <f t="shared" si="4"/>
        <v>4310</v>
      </c>
      <c r="H13" s="14">
        <f t="shared" si="4"/>
        <v>4310</v>
      </c>
      <c r="I13" s="14">
        <f t="shared" si="4"/>
        <v>4310</v>
      </c>
    </row>
    <row r="14" spans="1:9" ht="15.75">
      <c r="A14" s="1">
        <v>3</v>
      </c>
      <c r="B14" s="15"/>
      <c r="C14" s="16">
        <f t="shared" ref="C14:I14" si="5">SUM(C12:C13)</f>
        <v>37466</v>
      </c>
      <c r="D14" s="16">
        <f t="shared" si="5"/>
        <v>38694</v>
      </c>
      <c r="E14" s="16">
        <f t="shared" si="5"/>
        <v>39922</v>
      </c>
      <c r="F14" s="16">
        <f t="shared" si="5"/>
        <v>41457</v>
      </c>
      <c r="G14" s="16">
        <f t="shared" si="5"/>
        <v>42685</v>
      </c>
      <c r="H14" s="16">
        <f t="shared" si="5"/>
        <v>43913</v>
      </c>
      <c r="I14" s="16">
        <f t="shared" si="5"/>
        <v>45141</v>
      </c>
    </row>
    <row r="15" spans="1:9" ht="15.75">
      <c r="A15" s="18" t="s">
        <v>13</v>
      </c>
      <c r="B15" s="3" t="s">
        <v>14</v>
      </c>
      <c r="C15" s="14">
        <f>A3*1.12</f>
        <v>34384</v>
      </c>
      <c r="D15" s="14">
        <f>A3*1.16</f>
        <v>35612</v>
      </c>
      <c r="E15" s="14">
        <f>A3*1.2</f>
        <v>36840</v>
      </c>
      <c r="F15" s="14">
        <f>A3*1.25</f>
        <v>38375</v>
      </c>
      <c r="G15" s="14">
        <f>A3*1.29</f>
        <v>39603</v>
      </c>
      <c r="H15" s="14">
        <f>A3*1.33</f>
        <v>40831</v>
      </c>
      <c r="I15" s="14">
        <f>A3*1.37</f>
        <v>42059</v>
      </c>
    </row>
    <row r="16" spans="1:9" ht="15.75">
      <c r="A16" s="18"/>
      <c r="B16" s="3" t="s">
        <v>15</v>
      </c>
      <c r="C16" s="14">
        <f t="shared" ref="C16:I16" si="6">$A$2</f>
        <v>4310</v>
      </c>
      <c r="D16" s="14">
        <f t="shared" si="6"/>
        <v>4310</v>
      </c>
      <c r="E16" s="14">
        <f t="shared" si="6"/>
        <v>4310</v>
      </c>
      <c r="F16" s="14">
        <f t="shared" si="6"/>
        <v>4310</v>
      </c>
      <c r="G16" s="14">
        <f t="shared" si="6"/>
        <v>4310</v>
      </c>
      <c r="H16" s="14">
        <f t="shared" si="6"/>
        <v>4310</v>
      </c>
      <c r="I16" s="14">
        <f t="shared" si="6"/>
        <v>4310</v>
      </c>
    </row>
    <row r="17" spans="1:9" ht="15.75">
      <c r="A17" s="1">
        <v>4</v>
      </c>
      <c r="B17" s="1"/>
      <c r="C17" s="16">
        <f t="shared" ref="C17:I17" si="7">SUM(C15:C16)</f>
        <v>38694</v>
      </c>
      <c r="D17" s="16">
        <f t="shared" si="7"/>
        <v>39922</v>
      </c>
      <c r="E17" s="16">
        <f t="shared" si="7"/>
        <v>41150</v>
      </c>
      <c r="F17" s="16">
        <f t="shared" si="7"/>
        <v>42685</v>
      </c>
      <c r="G17" s="16">
        <f t="shared" si="7"/>
        <v>43913</v>
      </c>
      <c r="H17" s="16">
        <f t="shared" si="7"/>
        <v>45141</v>
      </c>
      <c r="I17" s="16">
        <f t="shared" si="7"/>
        <v>46369</v>
      </c>
    </row>
    <row r="18" spans="1:9" ht="15.75">
      <c r="A18" s="18" t="s">
        <v>13</v>
      </c>
      <c r="B18" s="3" t="s">
        <v>14</v>
      </c>
      <c r="C18" s="14">
        <f>A3*1.16</f>
        <v>35612</v>
      </c>
      <c r="D18" s="14">
        <f>A3*1.2</f>
        <v>36840</v>
      </c>
      <c r="E18" s="14">
        <f>A3*1.24</f>
        <v>38068</v>
      </c>
      <c r="F18" s="14">
        <f>A3*1.29</f>
        <v>39603</v>
      </c>
      <c r="G18" s="14">
        <f>A3*1.33</f>
        <v>40831</v>
      </c>
      <c r="H18" s="14">
        <f>A3*1.37</f>
        <v>42059</v>
      </c>
      <c r="I18" s="14">
        <f>A3*1.41</f>
        <v>43287</v>
      </c>
    </row>
    <row r="19" spans="1:9" ht="15.75">
      <c r="A19" s="18"/>
      <c r="B19" s="3" t="s">
        <v>15</v>
      </c>
      <c r="C19" s="14">
        <f t="shared" ref="C19:I19" si="8">$A$2</f>
        <v>4310</v>
      </c>
      <c r="D19" s="14">
        <f t="shared" si="8"/>
        <v>4310</v>
      </c>
      <c r="E19" s="14">
        <f t="shared" si="8"/>
        <v>4310</v>
      </c>
      <c r="F19" s="14">
        <f t="shared" si="8"/>
        <v>4310</v>
      </c>
      <c r="G19" s="14">
        <f t="shared" si="8"/>
        <v>4310</v>
      </c>
      <c r="H19" s="14">
        <f t="shared" si="8"/>
        <v>4310</v>
      </c>
      <c r="I19" s="14">
        <f t="shared" si="8"/>
        <v>4310</v>
      </c>
    </row>
    <row r="20" spans="1:9" ht="15.75">
      <c r="A20" s="1">
        <v>5</v>
      </c>
      <c r="B20" s="1"/>
      <c r="C20" s="16">
        <f t="shared" ref="C20:I20" si="9">SUM(C18:C19)</f>
        <v>39922</v>
      </c>
      <c r="D20" s="16">
        <f t="shared" si="9"/>
        <v>41150</v>
      </c>
      <c r="E20" s="16">
        <f t="shared" si="9"/>
        <v>42378</v>
      </c>
      <c r="F20" s="16">
        <f t="shared" si="9"/>
        <v>43913</v>
      </c>
      <c r="G20" s="16">
        <f t="shared" si="9"/>
        <v>45141</v>
      </c>
      <c r="H20" s="16">
        <f t="shared" si="9"/>
        <v>46369</v>
      </c>
      <c r="I20" s="16">
        <f t="shared" si="9"/>
        <v>47597</v>
      </c>
    </row>
    <row r="21" spans="1:9" ht="15.75">
      <c r="A21" s="18" t="s">
        <v>13</v>
      </c>
      <c r="B21" s="3" t="s">
        <v>14</v>
      </c>
      <c r="C21" s="14">
        <f>A3*1.2</f>
        <v>36840</v>
      </c>
      <c r="D21" s="14">
        <f>A3*1.24</f>
        <v>38068</v>
      </c>
      <c r="E21" s="14">
        <f>A3*1.28</f>
        <v>39296</v>
      </c>
      <c r="F21" s="14">
        <f>A3*1.33</f>
        <v>40831</v>
      </c>
      <c r="G21" s="14">
        <f>A3*1.37</f>
        <v>42059</v>
      </c>
      <c r="H21" s="14">
        <f>A3*1.41</f>
        <v>43287</v>
      </c>
      <c r="I21" s="14">
        <f>A3*1.45</f>
        <v>44515</v>
      </c>
    </row>
    <row r="22" spans="1:9" ht="15.75">
      <c r="A22" s="18"/>
      <c r="B22" s="3" t="s">
        <v>15</v>
      </c>
      <c r="C22" s="14">
        <f t="shared" ref="C22:I22" si="10">$A$2</f>
        <v>4310</v>
      </c>
      <c r="D22" s="14">
        <f t="shared" si="10"/>
        <v>4310</v>
      </c>
      <c r="E22" s="14">
        <f t="shared" si="10"/>
        <v>4310</v>
      </c>
      <c r="F22" s="14">
        <f t="shared" si="10"/>
        <v>4310</v>
      </c>
      <c r="G22" s="14">
        <f t="shared" si="10"/>
        <v>4310</v>
      </c>
      <c r="H22" s="14">
        <f t="shared" si="10"/>
        <v>4310</v>
      </c>
      <c r="I22" s="14">
        <f t="shared" si="10"/>
        <v>4310</v>
      </c>
    </row>
    <row r="23" spans="1:9" ht="15.75">
      <c r="A23" s="1">
        <v>6</v>
      </c>
      <c r="B23" s="1"/>
      <c r="C23" s="16">
        <f t="shared" ref="C23:I23" si="11">SUM(C21:C22)</f>
        <v>41150</v>
      </c>
      <c r="D23" s="16">
        <f t="shared" si="11"/>
        <v>42378</v>
      </c>
      <c r="E23" s="16">
        <f t="shared" si="11"/>
        <v>43606</v>
      </c>
      <c r="F23" s="16">
        <f t="shared" si="11"/>
        <v>45141</v>
      </c>
      <c r="G23" s="16">
        <f t="shared" si="11"/>
        <v>46369</v>
      </c>
      <c r="H23" s="16">
        <f t="shared" si="11"/>
        <v>47597</v>
      </c>
      <c r="I23" s="16">
        <f t="shared" si="11"/>
        <v>48825</v>
      </c>
    </row>
    <row r="24" spans="1:9" ht="15.75">
      <c r="A24" s="18" t="s">
        <v>13</v>
      </c>
      <c r="B24" s="3" t="s">
        <v>14</v>
      </c>
      <c r="C24" s="14">
        <f>A3*1.24</f>
        <v>38068</v>
      </c>
      <c r="D24" s="14">
        <f>A3*1.28</f>
        <v>39296</v>
      </c>
      <c r="E24" s="14">
        <f>A3*1.32</f>
        <v>40524</v>
      </c>
      <c r="F24" s="14">
        <f>A3*1.37</f>
        <v>42059</v>
      </c>
      <c r="G24" s="14">
        <f>A3*1.41</f>
        <v>43287</v>
      </c>
      <c r="H24" s="14">
        <f>A3*1.45</f>
        <v>44515</v>
      </c>
      <c r="I24" s="14">
        <f>A3*1.49</f>
        <v>45743</v>
      </c>
    </row>
    <row r="25" spans="1:9" ht="15.75">
      <c r="A25" s="18"/>
      <c r="B25" s="3" t="s">
        <v>15</v>
      </c>
      <c r="C25" s="14">
        <f t="shared" ref="C25:I25" si="12">$A$2</f>
        <v>4310</v>
      </c>
      <c r="D25" s="14">
        <f t="shared" si="12"/>
        <v>4310</v>
      </c>
      <c r="E25" s="14">
        <f t="shared" si="12"/>
        <v>4310</v>
      </c>
      <c r="F25" s="14">
        <f t="shared" si="12"/>
        <v>4310</v>
      </c>
      <c r="G25" s="14">
        <f t="shared" si="12"/>
        <v>4310</v>
      </c>
      <c r="H25" s="14">
        <f t="shared" si="12"/>
        <v>4310</v>
      </c>
      <c r="I25" s="14">
        <f t="shared" si="12"/>
        <v>4310</v>
      </c>
    </row>
    <row r="26" spans="1:9" ht="15.75">
      <c r="A26" s="1">
        <v>7</v>
      </c>
      <c r="B26" s="1"/>
      <c r="C26" s="16">
        <f t="shared" ref="C26:I26" si="13">SUM(C24:C25)</f>
        <v>42378</v>
      </c>
      <c r="D26" s="16">
        <f t="shared" si="13"/>
        <v>43606</v>
      </c>
      <c r="E26" s="16">
        <f t="shared" si="13"/>
        <v>44834</v>
      </c>
      <c r="F26" s="16">
        <f t="shared" si="13"/>
        <v>46369</v>
      </c>
      <c r="G26" s="16">
        <f t="shared" si="13"/>
        <v>47597</v>
      </c>
      <c r="H26" s="16">
        <f t="shared" si="13"/>
        <v>48825</v>
      </c>
      <c r="I26" s="16">
        <f t="shared" si="13"/>
        <v>50053</v>
      </c>
    </row>
    <row r="27" spans="1:9" ht="15.75">
      <c r="A27" s="18" t="s">
        <v>13</v>
      </c>
      <c r="B27" s="3" t="s">
        <v>14</v>
      </c>
      <c r="C27" s="14">
        <f>A3*1.28</f>
        <v>39296</v>
      </c>
      <c r="D27" s="14">
        <f>A3*1.32</f>
        <v>40524</v>
      </c>
      <c r="E27" s="14">
        <f>A3*1.36</f>
        <v>41752</v>
      </c>
      <c r="F27" s="14">
        <f>A3*1.41</f>
        <v>43287</v>
      </c>
      <c r="G27" s="14">
        <f>A3*1.45</f>
        <v>44515</v>
      </c>
      <c r="H27" s="14">
        <f>A3*1.49</f>
        <v>45743</v>
      </c>
      <c r="I27" s="14">
        <f>A3*1.53</f>
        <v>46971</v>
      </c>
    </row>
    <row r="28" spans="1:9" ht="15.75">
      <c r="A28" s="18"/>
      <c r="B28" s="3" t="s">
        <v>15</v>
      </c>
      <c r="C28" s="14">
        <f t="shared" ref="C28:I28" si="14">$A$2</f>
        <v>4310</v>
      </c>
      <c r="D28" s="14">
        <f t="shared" si="14"/>
        <v>4310</v>
      </c>
      <c r="E28" s="14">
        <f t="shared" si="14"/>
        <v>4310</v>
      </c>
      <c r="F28" s="14">
        <f t="shared" si="14"/>
        <v>4310</v>
      </c>
      <c r="G28" s="14">
        <f t="shared" si="14"/>
        <v>4310</v>
      </c>
      <c r="H28" s="14">
        <f t="shared" si="14"/>
        <v>4310</v>
      </c>
      <c r="I28" s="14">
        <f t="shared" si="14"/>
        <v>4310</v>
      </c>
    </row>
    <row r="29" spans="1:9" ht="15.75">
      <c r="A29" s="1">
        <v>8</v>
      </c>
      <c r="B29" s="1"/>
      <c r="C29" s="16">
        <f t="shared" ref="C29:I29" si="15">SUM(C27:C28)</f>
        <v>43606</v>
      </c>
      <c r="D29" s="16">
        <f t="shared" si="15"/>
        <v>44834</v>
      </c>
      <c r="E29" s="16">
        <f t="shared" si="15"/>
        <v>46062</v>
      </c>
      <c r="F29" s="16">
        <f t="shared" si="15"/>
        <v>47597</v>
      </c>
      <c r="G29" s="16">
        <f t="shared" si="15"/>
        <v>48825</v>
      </c>
      <c r="H29" s="16">
        <f t="shared" si="15"/>
        <v>50053</v>
      </c>
      <c r="I29" s="16">
        <f t="shared" si="15"/>
        <v>51281</v>
      </c>
    </row>
    <row r="30" spans="1:9" ht="15.75">
      <c r="A30" s="18" t="s">
        <v>13</v>
      </c>
      <c r="B30" s="3" t="s">
        <v>14</v>
      </c>
      <c r="C30" s="14">
        <f>A3*1.32</f>
        <v>40524</v>
      </c>
      <c r="D30" s="14">
        <f>A3*1.36</f>
        <v>41752</v>
      </c>
      <c r="E30" s="14">
        <f>A3*1.4</f>
        <v>42980</v>
      </c>
      <c r="F30" s="14">
        <f>A3*1.45</f>
        <v>44515</v>
      </c>
      <c r="G30" s="14">
        <f>A3*1.49</f>
        <v>45743</v>
      </c>
      <c r="H30" s="14">
        <f>A3*1.53</f>
        <v>46971</v>
      </c>
      <c r="I30" s="14">
        <f>A3*1.57</f>
        <v>48199</v>
      </c>
    </row>
    <row r="31" spans="1:9" ht="15.75">
      <c r="A31" s="18"/>
      <c r="B31" s="3" t="s">
        <v>15</v>
      </c>
      <c r="C31" s="14">
        <f t="shared" ref="C31:I31" si="16">$A$2</f>
        <v>4310</v>
      </c>
      <c r="D31" s="14">
        <f t="shared" si="16"/>
        <v>4310</v>
      </c>
      <c r="E31" s="14">
        <f t="shared" si="16"/>
        <v>4310</v>
      </c>
      <c r="F31" s="14">
        <f t="shared" si="16"/>
        <v>4310</v>
      </c>
      <c r="G31" s="14">
        <f t="shared" si="16"/>
        <v>4310</v>
      </c>
      <c r="H31" s="14">
        <f t="shared" si="16"/>
        <v>4310</v>
      </c>
      <c r="I31" s="14">
        <f t="shared" si="16"/>
        <v>4310</v>
      </c>
    </row>
    <row r="32" spans="1:9" ht="15.75">
      <c r="A32" s="1">
        <v>9</v>
      </c>
      <c r="B32" s="1"/>
      <c r="C32" s="16">
        <f t="shared" ref="C32:I32" si="17">SUM(C30:C31)</f>
        <v>44834</v>
      </c>
      <c r="D32" s="16">
        <f t="shared" si="17"/>
        <v>46062</v>
      </c>
      <c r="E32" s="16">
        <f t="shared" si="17"/>
        <v>47290</v>
      </c>
      <c r="F32" s="16">
        <f t="shared" si="17"/>
        <v>48825</v>
      </c>
      <c r="G32" s="16">
        <f t="shared" si="17"/>
        <v>50053</v>
      </c>
      <c r="H32" s="16">
        <f t="shared" si="17"/>
        <v>51281</v>
      </c>
      <c r="I32" s="16">
        <f t="shared" si="17"/>
        <v>52509</v>
      </c>
    </row>
    <row r="33" spans="1:9" ht="15.75">
      <c r="A33" s="18" t="s">
        <v>13</v>
      </c>
      <c r="B33" s="3" t="s">
        <v>14</v>
      </c>
      <c r="C33" s="14">
        <f>A3*1.36</f>
        <v>41752</v>
      </c>
      <c r="D33" s="14">
        <f>A3*1.4</f>
        <v>42980</v>
      </c>
      <c r="E33" s="14">
        <f>A3*1.44</f>
        <v>44208</v>
      </c>
      <c r="F33" s="14">
        <f>A3*1.49</f>
        <v>45743</v>
      </c>
      <c r="G33" s="14">
        <f>A3*1.53</f>
        <v>46971</v>
      </c>
      <c r="H33" s="14">
        <f>A3*1.57</f>
        <v>48199</v>
      </c>
      <c r="I33" s="14">
        <f>A3*1.61</f>
        <v>49427</v>
      </c>
    </row>
    <row r="34" spans="1:9" ht="15.75">
      <c r="A34" s="18"/>
      <c r="B34" s="3" t="s">
        <v>15</v>
      </c>
      <c r="C34" s="14">
        <f t="shared" ref="C34:H34" si="18">$A$2</f>
        <v>4310</v>
      </c>
      <c r="D34" s="14">
        <f t="shared" si="18"/>
        <v>4310</v>
      </c>
      <c r="E34" s="14">
        <f t="shared" si="18"/>
        <v>4310</v>
      </c>
      <c r="F34" s="14">
        <f t="shared" si="18"/>
        <v>4310</v>
      </c>
      <c r="G34" s="14">
        <f t="shared" si="18"/>
        <v>4310</v>
      </c>
      <c r="H34" s="14">
        <f t="shared" si="18"/>
        <v>4310</v>
      </c>
      <c r="I34" s="14">
        <f>$A$2</f>
        <v>4310</v>
      </c>
    </row>
    <row r="35" spans="1:9" ht="15.75">
      <c r="A35" s="1">
        <v>10</v>
      </c>
      <c r="B35" s="1"/>
      <c r="C35" s="16">
        <f t="shared" ref="C35:I35" si="19">SUM(C33:C34)</f>
        <v>46062</v>
      </c>
      <c r="D35" s="16">
        <f t="shared" si="19"/>
        <v>47290</v>
      </c>
      <c r="E35" s="16">
        <f t="shared" si="19"/>
        <v>48518</v>
      </c>
      <c r="F35" s="16">
        <f t="shared" si="19"/>
        <v>50053</v>
      </c>
      <c r="G35" s="16">
        <f t="shared" si="19"/>
        <v>51281</v>
      </c>
      <c r="H35" s="16">
        <f t="shared" si="19"/>
        <v>52509</v>
      </c>
      <c r="I35" s="16">
        <f t="shared" si="19"/>
        <v>53737</v>
      </c>
    </row>
    <row r="36" spans="1:9" ht="15.75">
      <c r="A36" s="18" t="s">
        <v>13</v>
      </c>
      <c r="B36" s="3" t="s">
        <v>14</v>
      </c>
      <c r="C36" s="14">
        <f>A3*1.4</f>
        <v>42980</v>
      </c>
      <c r="D36" s="14">
        <f>A3*1.44</f>
        <v>44208</v>
      </c>
      <c r="E36" s="14">
        <f>A3*1.48</f>
        <v>45436</v>
      </c>
      <c r="F36" s="14">
        <f>A3*1.53</f>
        <v>46971</v>
      </c>
      <c r="G36" s="14">
        <f>A3*1.57</f>
        <v>48199</v>
      </c>
      <c r="H36" s="14">
        <f>A3*1.61</f>
        <v>49427</v>
      </c>
      <c r="I36" s="14">
        <f>A3*1.65</f>
        <v>50655</v>
      </c>
    </row>
    <row r="37" spans="1:9" ht="15.75">
      <c r="A37" s="18"/>
      <c r="B37" s="3" t="s">
        <v>15</v>
      </c>
      <c r="C37" s="14">
        <f t="shared" ref="C37:I37" si="20">$A$2</f>
        <v>4310</v>
      </c>
      <c r="D37" s="14">
        <f t="shared" si="20"/>
        <v>4310</v>
      </c>
      <c r="E37" s="14">
        <f t="shared" si="20"/>
        <v>4310</v>
      </c>
      <c r="F37" s="14">
        <f t="shared" si="20"/>
        <v>4310</v>
      </c>
      <c r="G37" s="14">
        <f t="shared" si="20"/>
        <v>4310</v>
      </c>
      <c r="H37" s="14">
        <f t="shared" si="20"/>
        <v>4310</v>
      </c>
      <c r="I37" s="14">
        <f t="shared" si="20"/>
        <v>4310</v>
      </c>
    </row>
    <row r="38" spans="1:9" ht="15.75">
      <c r="A38" s="1">
        <v>11</v>
      </c>
      <c r="B38" s="1"/>
      <c r="C38" s="16">
        <f t="shared" ref="C38:I38" si="21">SUM(C36:C37)</f>
        <v>47290</v>
      </c>
      <c r="D38" s="16">
        <f t="shared" si="21"/>
        <v>48518</v>
      </c>
      <c r="E38" s="16">
        <f t="shared" si="21"/>
        <v>49746</v>
      </c>
      <c r="F38" s="16">
        <f t="shared" si="21"/>
        <v>51281</v>
      </c>
      <c r="G38" s="16">
        <f t="shared" si="21"/>
        <v>52509</v>
      </c>
      <c r="H38" s="16">
        <f t="shared" si="21"/>
        <v>53737</v>
      </c>
      <c r="I38" s="16">
        <f t="shared" si="21"/>
        <v>54965</v>
      </c>
    </row>
    <row r="39" spans="1:9" ht="15.75">
      <c r="A39" s="18" t="s">
        <v>13</v>
      </c>
      <c r="B39" s="3" t="s">
        <v>14</v>
      </c>
      <c r="C39" s="14">
        <f>A3*1.44</f>
        <v>44208</v>
      </c>
      <c r="D39" s="14">
        <f>A3*1.48</f>
        <v>45436</v>
      </c>
      <c r="E39" s="14">
        <f>A3*1.52</f>
        <v>46664</v>
      </c>
      <c r="F39" s="14">
        <f>A3*1.57</f>
        <v>48199</v>
      </c>
      <c r="G39" s="14">
        <f>A3*1.61</f>
        <v>49427</v>
      </c>
      <c r="H39" s="14">
        <f>A3*1.65</f>
        <v>50655</v>
      </c>
      <c r="I39" s="14">
        <f>A3*1.69</f>
        <v>51883</v>
      </c>
    </row>
    <row r="40" spans="1:9" ht="15.75">
      <c r="A40" s="18"/>
      <c r="B40" s="3" t="s">
        <v>15</v>
      </c>
      <c r="C40" s="14">
        <f t="shared" ref="C40:I40" si="22">$A$2</f>
        <v>4310</v>
      </c>
      <c r="D40" s="14">
        <f t="shared" si="22"/>
        <v>4310</v>
      </c>
      <c r="E40" s="14">
        <f t="shared" si="22"/>
        <v>4310</v>
      </c>
      <c r="F40" s="14">
        <f t="shared" si="22"/>
        <v>4310</v>
      </c>
      <c r="G40" s="14">
        <f t="shared" si="22"/>
        <v>4310</v>
      </c>
      <c r="H40" s="14">
        <f t="shared" si="22"/>
        <v>4310</v>
      </c>
      <c r="I40" s="14">
        <f t="shared" si="22"/>
        <v>4310</v>
      </c>
    </row>
    <row r="41" spans="1:9" ht="15.75">
      <c r="A41" s="1">
        <v>12</v>
      </c>
      <c r="B41" s="1"/>
      <c r="C41" s="16">
        <f t="shared" ref="C41:I41" si="23">SUM(C39:C40)</f>
        <v>48518</v>
      </c>
      <c r="D41" s="16">
        <f t="shared" si="23"/>
        <v>49746</v>
      </c>
      <c r="E41" s="16">
        <f t="shared" si="23"/>
        <v>50974</v>
      </c>
      <c r="F41" s="16">
        <f t="shared" si="23"/>
        <v>52509</v>
      </c>
      <c r="G41" s="16">
        <f t="shared" si="23"/>
        <v>53737</v>
      </c>
      <c r="H41" s="16">
        <f t="shared" si="23"/>
        <v>54965</v>
      </c>
      <c r="I41" s="16">
        <f t="shared" si="23"/>
        <v>56193</v>
      </c>
    </row>
    <row r="42" spans="1:9" ht="15.75">
      <c r="A42" s="18" t="s">
        <v>13</v>
      </c>
      <c r="B42" s="3" t="s">
        <v>14</v>
      </c>
      <c r="C42" s="14">
        <f>A3*1.48</f>
        <v>45436</v>
      </c>
      <c r="D42" s="14">
        <f>A1*1.52</f>
        <v>46664</v>
      </c>
      <c r="E42" s="14">
        <f>A3*1.56</f>
        <v>47892</v>
      </c>
      <c r="F42" s="14">
        <f>A3*1.61</f>
        <v>49427</v>
      </c>
      <c r="G42" s="14">
        <f>A3*1.65</f>
        <v>50655</v>
      </c>
      <c r="H42" s="14">
        <f>A3*1.69</f>
        <v>51883</v>
      </c>
      <c r="I42" s="14">
        <f>A3*1.73</f>
        <v>53111</v>
      </c>
    </row>
    <row r="43" spans="1:9" ht="15.75">
      <c r="A43" s="18"/>
      <c r="B43" s="3" t="s">
        <v>15</v>
      </c>
      <c r="C43" s="14">
        <f t="shared" ref="C43:I43" si="24">$A$2</f>
        <v>4310</v>
      </c>
      <c r="D43" s="14">
        <f t="shared" si="24"/>
        <v>4310</v>
      </c>
      <c r="E43" s="14">
        <f t="shared" si="24"/>
        <v>4310</v>
      </c>
      <c r="F43" s="14">
        <f t="shared" si="24"/>
        <v>4310</v>
      </c>
      <c r="G43" s="14">
        <f t="shared" si="24"/>
        <v>4310</v>
      </c>
      <c r="H43" s="14">
        <f t="shared" si="24"/>
        <v>4310</v>
      </c>
      <c r="I43" s="14">
        <f t="shared" si="24"/>
        <v>4310</v>
      </c>
    </row>
    <row r="44" spans="1:9" ht="15.75">
      <c r="A44" s="1">
        <v>13</v>
      </c>
      <c r="B44" s="1"/>
      <c r="C44" s="16">
        <f t="shared" ref="C44:I44" si="25">SUM(C42:C43)</f>
        <v>49746</v>
      </c>
      <c r="D44" s="16">
        <f t="shared" si="25"/>
        <v>50974</v>
      </c>
      <c r="E44" s="16">
        <f t="shared" si="25"/>
        <v>52202</v>
      </c>
      <c r="F44" s="16">
        <f t="shared" si="25"/>
        <v>53737</v>
      </c>
      <c r="G44" s="16">
        <f t="shared" si="25"/>
        <v>54965</v>
      </c>
      <c r="H44" s="16">
        <f t="shared" si="25"/>
        <v>56193</v>
      </c>
      <c r="I44" s="16">
        <f t="shared" si="25"/>
        <v>57421</v>
      </c>
    </row>
    <row r="45" spans="1:9" ht="15.75">
      <c r="A45" s="18" t="s">
        <v>13</v>
      </c>
      <c r="B45" s="3" t="s">
        <v>14</v>
      </c>
      <c r="C45" s="14"/>
      <c r="D45" s="14">
        <f>A1*1.56</f>
        <v>47892</v>
      </c>
      <c r="E45" s="14">
        <f>A3*1.6</f>
        <v>49120</v>
      </c>
      <c r="F45" s="14">
        <f>A3*1.65</f>
        <v>50655</v>
      </c>
      <c r="G45" s="14">
        <f>A3*1.69</f>
        <v>51883</v>
      </c>
      <c r="H45" s="14">
        <f>A3*1.73</f>
        <v>53111</v>
      </c>
      <c r="I45" s="14">
        <f>A3*1.77</f>
        <v>54339</v>
      </c>
    </row>
    <row r="46" spans="1:9" ht="15.75">
      <c r="A46" s="18"/>
      <c r="B46" s="3" t="s">
        <v>15</v>
      </c>
      <c r="C46" s="14"/>
      <c r="D46" s="14">
        <f t="shared" ref="D46:I46" si="26">$A$2</f>
        <v>4310</v>
      </c>
      <c r="E46" s="14">
        <f t="shared" si="26"/>
        <v>4310</v>
      </c>
      <c r="F46" s="14">
        <f t="shared" si="26"/>
        <v>4310</v>
      </c>
      <c r="G46" s="14">
        <f t="shared" si="26"/>
        <v>4310</v>
      </c>
      <c r="H46" s="14">
        <f t="shared" si="26"/>
        <v>4310</v>
      </c>
      <c r="I46" s="14">
        <f t="shared" si="26"/>
        <v>4310</v>
      </c>
    </row>
    <row r="47" spans="1:9" ht="15.75">
      <c r="A47" s="1">
        <v>14</v>
      </c>
      <c r="B47" s="1"/>
      <c r="C47" s="16"/>
      <c r="D47" s="16">
        <f t="shared" ref="D47:I47" si="27">SUM(D45:D46)</f>
        <v>52202</v>
      </c>
      <c r="E47" s="16">
        <f t="shared" si="27"/>
        <v>53430</v>
      </c>
      <c r="F47" s="16">
        <f t="shared" si="27"/>
        <v>54965</v>
      </c>
      <c r="G47" s="16">
        <f t="shared" si="27"/>
        <v>56193</v>
      </c>
      <c r="H47" s="16">
        <f t="shared" si="27"/>
        <v>57421</v>
      </c>
      <c r="I47" s="16">
        <f t="shared" si="27"/>
        <v>58649</v>
      </c>
    </row>
    <row r="48" spans="1:9" ht="15.75">
      <c r="A48" s="18" t="s">
        <v>13</v>
      </c>
      <c r="B48" s="3" t="s">
        <v>14</v>
      </c>
      <c r="C48" s="14"/>
      <c r="D48" s="14">
        <f>A1*1.6</f>
        <v>49120</v>
      </c>
      <c r="E48" s="14">
        <f>A1*1.64</f>
        <v>50348</v>
      </c>
      <c r="F48" s="14">
        <f>A1*1.69</f>
        <v>51883</v>
      </c>
      <c r="G48" s="14">
        <f>A3*1.73</f>
        <v>53111</v>
      </c>
      <c r="H48" s="14">
        <f>A3*1.77</f>
        <v>54339</v>
      </c>
      <c r="I48" s="14">
        <f>A3*1.81</f>
        <v>55567</v>
      </c>
    </row>
    <row r="49" spans="1:9" ht="15.75">
      <c r="A49" s="18"/>
      <c r="B49" s="3" t="s">
        <v>15</v>
      </c>
      <c r="C49" s="14"/>
      <c r="D49" s="14">
        <f t="shared" ref="D49:H49" si="28">$A$2</f>
        <v>4310</v>
      </c>
      <c r="E49" s="14">
        <f t="shared" si="28"/>
        <v>4310</v>
      </c>
      <c r="F49" s="14">
        <f t="shared" si="28"/>
        <v>4310</v>
      </c>
      <c r="G49" s="14">
        <f t="shared" si="28"/>
        <v>4310</v>
      </c>
      <c r="H49" s="14">
        <f t="shared" si="28"/>
        <v>4310</v>
      </c>
      <c r="I49" s="14">
        <f>$A$2</f>
        <v>4310</v>
      </c>
    </row>
    <row r="50" spans="1:9" ht="15.75">
      <c r="A50" s="1">
        <v>15</v>
      </c>
      <c r="B50" s="1"/>
      <c r="C50" s="16"/>
      <c r="D50" s="16">
        <f t="shared" ref="D50:I50" si="29">SUM(D48:D49)</f>
        <v>53430</v>
      </c>
      <c r="E50" s="16">
        <f t="shared" si="29"/>
        <v>54658</v>
      </c>
      <c r="F50" s="16">
        <f t="shared" si="29"/>
        <v>56193</v>
      </c>
      <c r="G50" s="16">
        <f t="shared" si="29"/>
        <v>57421</v>
      </c>
      <c r="H50" s="16">
        <f t="shared" si="29"/>
        <v>58649</v>
      </c>
      <c r="I50" s="16">
        <f t="shared" si="29"/>
        <v>59877</v>
      </c>
    </row>
    <row r="52" spans="1:9">
      <c r="A52" t="s">
        <v>16</v>
      </c>
    </row>
    <row r="53" spans="1:9">
      <c r="A53" t="s">
        <v>17</v>
      </c>
    </row>
    <row r="54" spans="1:9">
      <c r="A54" t="s">
        <v>18</v>
      </c>
    </row>
  </sheetData>
  <mergeCells count="1">
    <mergeCell ref="C2:H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Benson</dc:creator>
  <cp:lastModifiedBy>Carmen Benson</cp:lastModifiedBy>
  <dcterms:created xsi:type="dcterms:W3CDTF">2021-05-25T19:53:57Z</dcterms:created>
  <dcterms:modified xsi:type="dcterms:W3CDTF">2021-05-25T19:55:09Z</dcterms:modified>
</cp:coreProperties>
</file>